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Sheet1!$A$3:$M$3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1"/>
  <c r="K38"/>
  <c r="I38"/>
  <c r="L37"/>
  <c r="K37"/>
  <c r="I37"/>
  <c r="L36"/>
  <c r="K36"/>
  <c r="I36"/>
  <c r="L35"/>
  <c r="K35"/>
  <c r="I35"/>
  <c r="L34"/>
  <c r="K34"/>
  <c r="I34"/>
  <c r="L33"/>
  <c r="K33"/>
  <c r="I33"/>
  <c r="L31"/>
  <c r="K31"/>
  <c r="I31"/>
  <c r="L30"/>
  <c r="K30"/>
  <c r="I30"/>
  <c r="L29"/>
  <c r="K29"/>
  <c r="I29"/>
  <c r="L28"/>
  <c r="K28"/>
  <c r="I28"/>
  <c r="L27"/>
  <c r="K27"/>
  <c r="I27"/>
  <c r="L26"/>
  <c r="K26"/>
  <c r="I26"/>
  <c r="L25"/>
  <c r="K25"/>
  <c r="I25"/>
  <c r="L24"/>
  <c r="K24"/>
  <c r="I24"/>
  <c r="L23"/>
  <c r="K23"/>
  <c r="I23"/>
  <c r="L22"/>
  <c r="K22"/>
  <c r="I22"/>
  <c r="L21"/>
  <c r="K21"/>
  <c r="I21"/>
  <c r="L20"/>
  <c r="K20"/>
  <c r="I20"/>
  <c r="L19"/>
  <c r="K19"/>
  <c r="I19"/>
  <c r="L18"/>
  <c r="K18"/>
  <c r="I18"/>
  <c r="L17"/>
  <c r="K17"/>
  <c r="I17"/>
  <c r="L16"/>
  <c r="K16"/>
  <c r="I16"/>
  <c r="L15"/>
  <c r="K15"/>
  <c r="I15"/>
  <c r="L14"/>
  <c r="K14"/>
  <c r="I14"/>
  <c r="L13"/>
  <c r="K13"/>
  <c r="I13"/>
  <c r="L12"/>
  <c r="K12"/>
  <c r="I12"/>
  <c r="L11"/>
  <c r="K11"/>
  <c r="I11"/>
  <c r="L10"/>
  <c r="K10"/>
  <c r="I10"/>
  <c r="L9"/>
  <c r="K9"/>
  <c r="I9"/>
  <c r="L8"/>
  <c r="K8"/>
  <c r="I8"/>
  <c r="L7"/>
  <c r="K7"/>
  <c r="I7"/>
  <c r="L6"/>
  <c r="K6"/>
  <c r="I6"/>
  <c r="L5"/>
  <c r="K5"/>
  <c r="I5"/>
  <c r="L4"/>
  <c r="K4"/>
  <c r="I4"/>
  <c r="M7" l="1"/>
  <c r="M6"/>
  <c r="M5"/>
  <c r="M9"/>
  <c r="M13"/>
  <c r="M14"/>
  <c r="M22"/>
  <c r="M24"/>
  <c r="M35"/>
  <c r="M4"/>
  <c r="M8"/>
  <c r="M18"/>
  <c r="M28"/>
  <c r="M12"/>
  <c r="M17"/>
  <c r="M21"/>
  <c r="M27"/>
  <c r="M31"/>
  <c r="M34"/>
  <c r="M38"/>
  <c r="M11"/>
  <c r="M16"/>
  <c r="M20"/>
  <c r="M26"/>
  <c r="M30"/>
  <c r="M33"/>
  <c r="M37"/>
  <c r="M10"/>
  <c r="M15"/>
  <c r="M19"/>
  <c r="M23"/>
  <c r="M25"/>
  <c r="M29"/>
  <c r="M36"/>
</calcChain>
</file>

<file path=xl/sharedStrings.xml><?xml version="1.0" encoding="utf-8"?>
<sst xmlns="http://schemas.openxmlformats.org/spreadsheetml/2006/main" count="210" uniqueCount="108">
  <si>
    <t>序号</t>
    <phoneticPr fontId="3" type="noConversion"/>
  </si>
  <si>
    <t>报考单位</t>
    <phoneticPr fontId="3" type="noConversion"/>
  </si>
  <si>
    <t>报考岗位</t>
    <phoneticPr fontId="3" type="noConversion"/>
  </si>
  <si>
    <t>报考岗位代码</t>
    <phoneticPr fontId="3" type="noConversion"/>
  </si>
  <si>
    <t>岗位招录人数</t>
  </si>
  <si>
    <t>准考证</t>
    <phoneticPr fontId="3" type="noConversion"/>
  </si>
  <si>
    <t>姓名</t>
    <phoneticPr fontId="3" type="noConversion"/>
  </si>
  <si>
    <t>笔试成绩（含加分）</t>
    <phoneticPr fontId="3" type="noConversion"/>
  </si>
  <si>
    <t>笔试成绩折算分</t>
    <phoneticPr fontId="3" type="noConversion"/>
  </si>
  <si>
    <t>技能测试成绩</t>
    <phoneticPr fontId="3" type="noConversion"/>
  </si>
  <si>
    <t>技能测试成绩折算分</t>
    <phoneticPr fontId="3" type="noConversion"/>
  </si>
  <si>
    <t>综合成绩</t>
    <phoneticPr fontId="3" type="noConversion"/>
  </si>
  <si>
    <t>总排名</t>
    <phoneticPr fontId="3" type="noConversion"/>
  </si>
  <si>
    <t>咸宁市中级人民法院</t>
  </si>
  <si>
    <t>雇员制书记员岗1</t>
  </si>
  <si>
    <t>120101</t>
  </si>
  <si>
    <t>6</t>
  </si>
  <si>
    <t>142230103428</t>
  </si>
  <si>
    <t>陈一品</t>
  </si>
  <si>
    <t>142230103225</t>
  </si>
  <si>
    <t>张涵</t>
    <phoneticPr fontId="3" type="noConversion"/>
  </si>
  <si>
    <t>142230103709</t>
  </si>
  <si>
    <t>彭冠婷</t>
  </si>
  <si>
    <t>142230103122</t>
  </si>
  <si>
    <t>程鑫</t>
    <phoneticPr fontId="3" type="noConversion"/>
  </si>
  <si>
    <t>142230104122</t>
  </si>
  <si>
    <t>杨潇</t>
  </si>
  <si>
    <t>142230103113</t>
  </si>
  <si>
    <t>凌喆炎</t>
    <phoneticPr fontId="3" type="noConversion"/>
  </si>
  <si>
    <t>雇员制书记员岗2</t>
  </si>
  <si>
    <t>142230102914</t>
  </si>
  <si>
    <t>邓子华</t>
  </si>
  <si>
    <t>142230102918</t>
  </si>
  <si>
    <t>李峥</t>
  </si>
  <si>
    <t>142230103110</t>
  </si>
  <si>
    <t>姚静</t>
  </si>
  <si>
    <t>142230104223</t>
  </si>
  <si>
    <t>邓原原</t>
  </si>
  <si>
    <t>咸宁市咸安区人民法院</t>
  </si>
  <si>
    <t>120201</t>
  </si>
  <si>
    <t>142230104304</t>
  </si>
  <si>
    <t>周慕雪</t>
  </si>
  <si>
    <t>142230104526</t>
  </si>
  <si>
    <t>陈旺</t>
  </si>
  <si>
    <t>142230104113</t>
  </si>
  <si>
    <t>李嘉琦</t>
  </si>
  <si>
    <t>142230103226</t>
  </si>
  <si>
    <t>邹俊</t>
  </si>
  <si>
    <t>142230103726</t>
  </si>
  <si>
    <t>陈远</t>
  </si>
  <si>
    <t>120202</t>
  </si>
  <si>
    <t>142230104214</t>
  </si>
  <si>
    <t>李贺泓</t>
  </si>
  <si>
    <t>142230104430</t>
  </si>
  <si>
    <t>杨阳</t>
  </si>
  <si>
    <t>142230103826</t>
  </si>
  <si>
    <t>刘原</t>
  </si>
  <si>
    <t>142230103930</t>
  </si>
  <si>
    <t>侯友铭</t>
  </si>
  <si>
    <t>142230104604</t>
  </si>
  <si>
    <t>赵旸紫</t>
  </si>
  <si>
    <t>嘉鱼县人民法院</t>
  </si>
  <si>
    <t>雇员制书记员岗</t>
  </si>
  <si>
    <t>120301</t>
  </si>
  <si>
    <t>7</t>
  </si>
  <si>
    <t>142230102807</t>
  </si>
  <si>
    <t>鄢凌霄</t>
  </si>
  <si>
    <t>142230102804</t>
  </si>
  <si>
    <t>霍丽</t>
  </si>
  <si>
    <t>142230103125</t>
  </si>
  <si>
    <t>李葛炜</t>
  </si>
  <si>
    <t>142230103202</t>
  </si>
  <si>
    <t>方超</t>
  </si>
  <si>
    <t>142230103719</t>
  </si>
  <si>
    <t>徐蓉</t>
  </si>
  <si>
    <t>142230103016</t>
  </si>
  <si>
    <t>李佳恒</t>
  </si>
  <si>
    <t>142230102702</t>
  </si>
  <si>
    <t>周慧</t>
  </si>
  <si>
    <t>通城县人民法院</t>
  </si>
  <si>
    <t>120401</t>
  </si>
  <si>
    <t>1</t>
  </si>
  <si>
    <t>142230104016</t>
  </si>
  <si>
    <t>廖力</t>
  </si>
  <si>
    <t>崇阳县人民法院</t>
  </si>
  <si>
    <t>雇员制司法警务辅助人员岗</t>
  </si>
  <si>
    <t>120501</t>
  </si>
  <si>
    <t>2</t>
  </si>
  <si>
    <t>142230104012</t>
  </si>
  <si>
    <t>沈一军</t>
  </si>
  <si>
    <t>/</t>
    <phoneticPr fontId="3" type="noConversion"/>
  </si>
  <si>
    <t>合格</t>
    <phoneticPr fontId="3" type="noConversion"/>
  </si>
  <si>
    <t>通山县人民法院</t>
  </si>
  <si>
    <t>120601</t>
  </si>
  <si>
    <t>142230102901</t>
  </si>
  <si>
    <t>王涵宇</t>
  </si>
  <si>
    <t>142230102729</t>
  </si>
  <si>
    <t>李莎莎</t>
  </si>
  <si>
    <t>142230104203</t>
  </si>
  <si>
    <t>兰越均</t>
  </si>
  <si>
    <t>142230102713</t>
  </si>
  <si>
    <t>郑滢</t>
  </si>
  <si>
    <t>142230103621</t>
  </si>
  <si>
    <t>程丹</t>
  </si>
  <si>
    <t>142230104202</t>
  </si>
  <si>
    <t>许杨检</t>
  </si>
  <si>
    <t>咸宁市法院2023年度招聘雇员制审判辅助人员体检、考察入围名单</t>
    <phoneticPr fontId="3" type="noConversion"/>
  </si>
  <si>
    <t>附件2：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</si>
</sst>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scheme val="minor"/>
    </font>
    <font>
      <sz val="16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0"/>
      <name val="方正小标宋简体"/>
      <family val="4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/>
    </xf>
    <xf numFmtId="0" fontId="7" fillId="2" borderId="2" xfId="7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2" xfId="10" applyFont="1" applyFill="1" applyBorder="1" applyAlignment="1">
      <alignment horizontal="center" vertical="center"/>
    </xf>
    <xf numFmtId="0" fontId="9" fillId="2" borderId="2" xfId="11" applyFont="1" applyFill="1" applyBorder="1" applyAlignment="1">
      <alignment horizontal="center" vertical="center"/>
    </xf>
    <xf numFmtId="0" fontId="7" fillId="2" borderId="2" xfId="12" applyFont="1" applyFill="1" applyBorder="1" applyAlignment="1">
      <alignment horizontal="center" vertical="center"/>
    </xf>
    <xf numFmtId="0" fontId="7" fillId="2" borderId="2" xfId="13" applyFont="1" applyFill="1" applyBorder="1" applyAlignment="1">
      <alignment horizontal="center" vertical="center"/>
    </xf>
    <xf numFmtId="0" fontId="7" fillId="2" borderId="2" xfId="14" applyFont="1" applyFill="1" applyBorder="1" applyAlignment="1">
      <alignment horizontal="center" vertical="center"/>
    </xf>
    <xf numFmtId="0" fontId="7" fillId="2" borderId="2" xfId="15" applyFont="1" applyFill="1" applyBorder="1" applyAlignment="1">
      <alignment horizontal="center" vertical="center"/>
    </xf>
    <xf numFmtId="0" fontId="9" fillId="2" borderId="2" xfId="16" applyFont="1" applyFill="1" applyBorder="1" applyAlignment="1">
      <alignment horizontal="center" vertical="center"/>
    </xf>
    <xf numFmtId="0" fontId="7" fillId="2" borderId="2" xfId="17" applyFont="1" applyFill="1" applyBorder="1" applyAlignment="1">
      <alignment horizontal="center" vertical="center"/>
    </xf>
    <xf numFmtId="0" fontId="7" fillId="2" borderId="2" xfId="18" applyFont="1" applyFill="1" applyBorder="1" applyAlignment="1">
      <alignment horizontal="center" vertical="center"/>
    </xf>
    <xf numFmtId="0" fontId="7" fillId="2" borderId="2" xfId="19" applyFont="1" applyFill="1" applyBorder="1" applyAlignment="1">
      <alignment horizontal="center" vertical="center"/>
    </xf>
    <xf numFmtId="0" fontId="7" fillId="2" borderId="2" xfId="20" applyFont="1" applyFill="1" applyBorder="1" applyAlignment="1">
      <alignment horizontal="center" vertical="center"/>
    </xf>
    <xf numFmtId="0" fontId="7" fillId="2" borderId="2" xfId="21" applyFont="1" applyFill="1" applyBorder="1" applyAlignment="1">
      <alignment horizontal="center" vertical="center"/>
    </xf>
    <xf numFmtId="0" fontId="7" fillId="2" borderId="2" xfId="22" applyFont="1" applyFill="1" applyBorder="1" applyAlignment="1">
      <alignment horizontal="center" vertical="center"/>
    </xf>
    <xf numFmtId="0" fontId="7" fillId="2" borderId="2" xfId="23" applyFont="1" applyFill="1" applyBorder="1" applyAlignment="1">
      <alignment horizontal="center" vertical="center"/>
    </xf>
    <xf numFmtId="0" fontId="9" fillId="2" borderId="2" xfId="24" applyFont="1" applyFill="1" applyBorder="1" applyAlignment="1">
      <alignment horizontal="center" vertical="center"/>
    </xf>
    <xf numFmtId="0" fontId="7" fillId="2" borderId="2" xfId="25" applyFont="1" applyFill="1" applyBorder="1" applyAlignment="1">
      <alignment horizontal="center" vertical="center"/>
    </xf>
    <xf numFmtId="0" fontId="7" fillId="2" borderId="2" xfId="26" applyFont="1" applyFill="1" applyBorder="1" applyAlignment="1">
      <alignment horizontal="center" vertical="center"/>
    </xf>
    <xf numFmtId="0" fontId="7" fillId="2" borderId="2" xfId="27" applyFont="1" applyFill="1" applyBorder="1" applyAlignment="1">
      <alignment horizontal="center" vertical="center"/>
    </xf>
    <xf numFmtId="0" fontId="7" fillId="2" borderId="2" xfId="28" applyFont="1" applyFill="1" applyBorder="1" applyAlignment="1">
      <alignment horizontal="center" vertical="center"/>
    </xf>
    <xf numFmtId="0" fontId="7" fillId="2" borderId="2" xfId="29" applyFont="1" applyFill="1" applyBorder="1" applyAlignment="1">
      <alignment horizontal="center" vertical="center"/>
    </xf>
    <xf numFmtId="0" fontId="9" fillId="2" borderId="2" xfId="30" applyFont="1" applyFill="1" applyBorder="1" applyAlignment="1">
      <alignment horizontal="center" vertical="center"/>
    </xf>
    <xf numFmtId="0" fontId="7" fillId="2" borderId="2" xfId="31" applyFont="1" applyFill="1" applyBorder="1" applyAlignment="1">
      <alignment horizontal="center" vertical="center"/>
    </xf>
    <xf numFmtId="0" fontId="7" fillId="2" borderId="2" xfId="32" applyFont="1" applyFill="1" applyBorder="1" applyAlignment="1">
      <alignment horizontal="center" vertical="center"/>
    </xf>
    <xf numFmtId="0" fontId="7" fillId="2" borderId="2" xfId="33" applyFont="1" applyFill="1" applyBorder="1" applyAlignment="1">
      <alignment horizontal="center" vertical="center"/>
    </xf>
    <xf numFmtId="0" fontId="7" fillId="2" borderId="2" xfId="34" applyFont="1" applyFill="1" applyBorder="1" applyAlignment="1">
      <alignment horizontal="center" vertical="center"/>
    </xf>
    <xf numFmtId="0" fontId="7" fillId="2" borderId="2" xfId="35" applyFont="1" applyFill="1" applyBorder="1" applyAlignment="1">
      <alignment horizontal="center" vertical="center"/>
    </xf>
    <xf numFmtId="0" fontId="7" fillId="2" borderId="2" xfId="36" applyFont="1" applyFill="1" applyBorder="1" applyAlignment="1">
      <alignment horizontal="center" vertical="center"/>
    </xf>
    <xf numFmtId="0" fontId="9" fillId="2" borderId="2" xfId="37" applyFont="1" applyFill="1" applyBorder="1" applyAlignment="1">
      <alignment horizontal="center" vertical="center"/>
    </xf>
    <xf numFmtId="0" fontId="7" fillId="2" borderId="2" xfId="38" applyFont="1" applyFill="1" applyBorder="1" applyAlignment="1">
      <alignment horizontal="center" vertical="center"/>
    </xf>
    <xf numFmtId="0" fontId="7" fillId="2" borderId="2" xfId="39" applyFont="1" applyFill="1" applyBorder="1" applyAlignment="1">
      <alignment horizontal="center" vertical="center"/>
    </xf>
    <xf numFmtId="0" fontId="7" fillId="2" borderId="2" xfId="40" applyFont="1" applyFill="1" applyBorder="1" applyAlignment="1">
      <alignment horizontal="center" vertical="center"/>
    </xf>
    <xf numFmtId="0" fontId="7" fillId="2" borderId="2" xfId="41" applyFont="1" applyFill="1" applyBorder="1" applyAlignment="1">
      <alignment horizontal="center" vertical="center"/>
    </xf>
    <xf numFmtId="0" fontId="7" fillId="2" borderId="2" xfId="42" applyFont="1" applyFill="1" applyBorder="1" applyAlignment="1">
      <alignment horizontal="center" vertical="center"/>
    </xf>
    <xf numFmtId="0" fontId="9" fillId="2" borderId="2" xfId="43" applyFont="1" applyFill="1" applyBorder="1" applyAlignment="1">
      <alignment horizontal="center" vertical="center"/>
    </xf>
    <xf numFmtId="0" fontId="7" fillId="2" borderId="2" xfId="44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</cellXfs>
  <cellStyles count="45">
    <cellStyle name="常规" xfId="0" builtinId="0"/>
    <cellStyle name="常规 10" xfId="10"/>
    <cellStyle name="常规 11" xfId="11"/>
    <cellStyle name="常规 12" xfId="12"/>
    <cellStyle name="常规 13" xfId="14"/>
    <cellStyle name="常规 14" xfId="13"/>
    <cellStyle name="常规 15" xfId="15"/>
    <cellStyle name="常规 16" xfId="18"/>
    <cellStyle name="常规 17" xfId="16"/>
    <cellStyle name="常规 18" xfId="17"/>
    <cellStyle name="常规 19" xfId="4"/>
    <cellStyle name="常规 2" xfId="1"/>
    <cellStyle name="常规 20" xfId="19"/>
    <cellStyle name="常规 21" xfId="20"/>
    <cellStyle name="常规 22" xfId="21"/>
    <cellStyle name="常规 23" xfId="22"/>
    <cellStyle name="常规 24" xfId="23"/>
    <cellStyle name="常规 25" xfId="24"/>
    <cellStyle name="常规 26" xfId="25"/>
    <cellStyle name="常规 28" xfId="27"/>
    <cellStyle name="常规 29" xfId="26"/>
    <cellStyle name="常规 3" xfId="3"/>
    <cellStyle name="常规 30" xfId="28"/>
    <cellStyle name="常规 31" xfId="29"/>
    <cellStyle name="常规 32" xfId="30"/>
    <cellStyle name="常规 33" xfId="31"/>
    <cellStyle name="常规 34" xfId="33"/>
    <cellStyle name="常规 35" xfId="32"/>
    <cellStyle name="常规 36" xfId="34"/>
    <cellStyle name="常规 37" xfId="35"/>
    <cellStyle name="常规 38" xfId="36"/>
    <cellStyle name="常规 39" xfId="37"/>
    <cellStyle name="常规 4" xfId="2"/>
    <cellStyle name="常规 40" xfId="38"/>
    <cellStyle name="常规 41" xfId="39"/>
    <cellStyle name="常规 42" xfId="40"/>
    <cellStyle name="常规 43" xfId="41"/>
    <cellStyle name="常规 44" xfId="42"/>
    <cellStyle name="常规 45" xfId="43"/>
    <cellStyle name="常规 46" xfId="44"/>
    <cellStyle name="常规 5" xfId="6"/>
    <cellStyle name="常规 6" xfId="5"/>
    <cellStyle name="常规 7" xfId="8"/>
    <cellStyle name="常规 8" xfId="7"/>
    <cellStyle name="常规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zoomScale="85" zoomScaleNormal="85" workbookViewId="0">
      <selection activeCell="F28" sqref="F28"/>
    </sheetView>
  </sheetViews>
  <sheetFormatPr defaultRowHeight="14.25"/>
  <cols>
    <col min="1" max="1" width="5.25" style="2" customWidth="1"/>
    <col min="2" max="2" width="19.25" style="2" customWidth="1"/>
    <col min="3" max="3" width="17" style="2" customWidth="1"/>
    <col min="4" max="4" width="9.25" style="2" customWidth="1"/>
    <col min="5" max="5" width="6.25" style="2" customWidth="1"/>
    <col min="6" max="6" width="14.875" style="2" customWidth="1"/>
    <col min="7" max="7" width="9" style="2"/>
    <col min="8" max="8" width="8.125" style="2" customWidth="1"/>
    <col min="9" max="9" width="7.875" style="2" customWidth="1"/>
    <col min="10" max="10" width="7.75" style="2" customWidth="1"/>
    <col min="11" max="12" width="8.125" style="2" customWidth="1"/>
    <col min="13" max="13" width="6.75" style="2" customWidth="1"/>
    <col min="14" max="16384" width="9" style="2"/>
  </cols>
  <sheetData>
    <row r="1" spans="1:13" ht="19.5" customHeight="1">
      <c r="A1" s="52" t="s">
        <v>107</v>
      </c>
      <c r="B1" s="5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41.25" customHeight="1">
      <c r="A2" s="53" t="s">
        <v>106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47.25" customHeight="1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3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3" s="7" customFormat="1" ht="20.100000000000001" customHeight="1">
      <c r="A4" s="5">
        <v>1</v>
      </c>
      <c r="B4" s="9" t="s">
        <v>13</v>
      </c>
      <c r="C4" s="10" t="s">
        <v>14</v>
      </c>
      <c r="D4" s="11" t="s">
        <v>15</v>
      </c>
      <c r="E4" s="12" t="s">
        <v>16</v>
      </c>
      <c r="F4" s="13" t="s">
        <v>17</v>
      </c>
      <c r="G4" s="14" t="s">
        <v>18</v>
      </c>
      <c r="H4" s="15">
        <v>80</v>
      </c>
      <c r="I4" s="15">
        <f>H4*0.4</f>
        <v>32</v>
      </c>
      <c r="J4" s="5">
        <v>98.4</v>
      </c>
      <c r="K4" s="5">
        <f>J4*0.6</f>
        <v>59.04</v>
      </c>
      <c r="L4" s="5">
        <f t="shared" ref="L4:L30" si="0">(H4*0.4+J4*0.6)</f>
        <v>91.039999999999992</v>
      </c>
      <c r="M4" s="6">
        <f t="shared" ref="M4:M9" si="1">RANK(L4,$L$4:$L$9)</f>
        <v>1</v>
      </c>
    </row>
    <row r="5" spans="1:13" s="7" customFormat="1" ht="20.100000000000001" customHeight="1">
      <c r="A5" s="5">
        <v>2</v>
      </c>
      <c r="B5" s="9" t="s">
        <v>13</v>
      </c>
      <c r="C5" s="10" t="s">
        <v>14</v>
      </c>
      <c r="D5" s="11" t="s">
        <v>15</v>
      </c>
      <c r="E5" s="12" t="s">
        <v>16</v>
      </c>
      <c r="F5" s="13" t="s">
        <v>19</v>
      </c>
      <c r="G5" s="14" t="s">
        <v>20</v>
      </c>
      <c r="H5" s="15">
        <v>77</v>
      </c>
      <c r="I5" s="15">
        <f t="shared" ref="I5:I30" si="2">H5*0.4</f>
        <v>30.8</v>
      </c>
      <c r="J5" s="5">
        <v>90.95</v>
      </c>
      <c r="K5" s="5">
        <f t="shared" ref="K5:K30" si="3">J5*0.6</f>
        <v>54.57</v>
      </c>
      <c r="L5" s="5">
        <f t="shared" si="0"/>
        <v>85.37</v>
      </c>
      <c r="M5" s="6">
        <f t="shared" si="1"/>
        <v>2</v>
      </c>
    </row>
    <row r="6" spans="1:13" s="7" customFormat="1" ht="20.100000000000001" customHeight="1">
      <c r="A6" s="5">
        <v>3</v>
      </c>
      <c r="B6" s="9" t="s">
        <v>13</v>
      </c>
      <c r="C6" s="10" t="s">
        <v>14</v>
      </c>
      <c r="D6" s="11" t="s">
        <v>15</v>
      </c>
      <c r="E6" s="12" t="s">
        <v>16</v>
      </c>
      <c r="F6" s="13" t="s">
        <v>21</v>
      </c>
      <c r="G6" s="14" t="s">
        <v>22</v>
      </c>
      <c r="H6" s="15">
        <v>77</v>
      </c>
      <c r="I6" s="15">
        <f t="shared" si="2"/>
        <v>30.8</v>
      </c>
      <c r="J6" s="5">
        <v>82.15</v>
      </c>
      <c r="K6" s="5">
        <f t="shared" si="3"/>
        <v>49.29</v>
      </c>
      <c r="L6" s="5">
        <f t="shared" si="0"/>
        <v>80.09</v>
      </c>
      <c r="M6" s="6">
        <f t="shared" si="1"/>
        <v>3</v>
      </c>
    </row>
    <row r="7" spans="1:13" s="7" customFormat="1" ht="20.100000000000001" customHeight="1">
      <c r="A7" s="5">
        <v>4</v>
      </c>
      <c r="B7" s="9" t="s">
        <v>13</v>
      </c>
      <c r="C7" s="10" t="s">
        <v>14</v>
      </c>
      <c r="D7" s="11" t="s">
        <v>15</v>
      </c>
      <c r="E7" s="12" t="s">
        <v>16</v>
      </c>
      <c r="F7" s="13" t="s">
        <v>23</v>
      </c>
      <c r="G7" s="14" t="s">
        <v>24</v>
      </c>
      <c r="H7" s="15">
        <v>79</v>
      </c>
      <c r="I7" s="15">
        <f t="shared" si="2"/>
        <v>31.6</v>
      </c>
      <c r="J7" s="5">
        <v>80.349999999999994</v>
      </c>
      <c r="K7" s="5">
        <f t="shared" si="3"/>
        <v>48.209999999999994</v>
      </c>
      <c r="L7" s="5">
        <f t="shared" si="0"/>
        <v>79.81</v>
      </c>
      <c r="M7" s="6">
        <f t="shared" si="1"/>
        <v>4</v>
      </c>
    </row>
    <row r="8" spans="1:13" s="7" customFormat="1" ht="20.100000000000001" customHeight="1">
      <c r="A8" s="5">
        <v>5</v>
      </c>
      <c r="B8" s="9" t="s">
        <v>13</v>
      </c>
      <c r="C8" s="10" t="s">
        <v>14</v>
      </c>
      <c r="D8" s="11" t="s">
        <v>15</v>
      </c>
      <c r="E8" s="12" t="s">
        <v>16</v>
      </c>
      <c r="F8" s="13" t="s">
        <v>25</v>
      </c>
      <c r="G8" s="14" t="s">
        <v>26</v>
      </c>
      <c r="H8" s="15">
        <v>71</v>
      </c>
      <c r="I8" s="15">
        <f t="shared" si="2"/>
        <v>28.400000000000002</v>
      </c>
      <c r="J8" s="5">
        <v>84</v>
      </c>
      <c r="K8" s="5">
        <f t="shared" si="3"/>
        <v>50.4</v>
      </c>
      <c r="L8" s="5">
        <f t="shared" si="0"/>
        <v>78.8</v>
      </c>
      <c r="M8" s="6">
        <f t="shared" si="1"/>
        <v>5</v>
      </c>
    </row>
    <row r="9" spans="1:13" s="7" customFormat="1" ht="20.100000000000001" customHeight="1">
      <c r="A9" s="5">
        <v>6</v>
      </c>
      <c r="B9" s="9" t="s">
        <v>13</v>
      </c>
      <c r="C9" s="10" t="s">
        <v>14</v>
      </c>
      <c r="D9" s="11" t="s">
        <v>15</v>
      </c>
      <c r="E9" s="12" t="s">
        <v>16</v>
      </c>
      <c r="F9" s="13" t="s">
        <v>27</v>
      </c>
      <c r="G9" s="14" t="s">
        <v>28</v>
      </c>
      <c r="H9" s="15">
        <v>81</v>
      </c>
      <c r="I9" s="15">
        <f t="shared" si="2"/>
        <v>32.4</v>
      </c>
      <c r="J9" s="5">
        <v>76.599999999999994</v>
      </c>
      <c r="K9" s="5">
        <f t="shared" si="3"/>
        <v>45.959999999999994</v>
      </c>
      <c r="L9" s="5">
        <f t="shared" si="0"/>
        <v>78.359999999999985</v>
      </c>
      <c r="M9" s="6">
        <f t="shared" si="1"/>
        <v>6</v>
      </c>
    </row>
    <row r="10" spans="1:13" s="7" customFormat="1" ht="20.100000000000001" customHeight="1">
      <c r="A10" s="5">
        <v>7</v>
      </c>
      <c r="B10" s="9" t="s">
        <v>13</v>
      </c>
      <c r="C10" s="16" t="s">
        <v>29</v>
      </c>
      <c r="D10" s="11">
        <v>120102</v>
      </c>
      <c r="E10" s="11">
        <v>4</v>
      </c>
      <c r="F10" s="17" t="s">
        <v>30</v>
      </c>
      <c r="G10" s="18" t="s">
        <v>31</v>
      </c>
      <c r="H10" s="19">
        <v>77</v>
      </c>
      <c r="I10" s="15">
        <f t="shared" si="2"/>
        <v>30.8</v>
      </c>
      <c r="J10" s="5">
        <v>63.65</v>
      </c>
      <c r="K10" s="5">
        <f t="shared" si="3"/>
        <v>38.19</v>
      </c>
      <c r="L10" s="5">
        <f t="shared" si="0"/>
        <v>68.989999999999995</v>
      </c>
      <c r="M10" s="6">
        <f>RANK(L10,$L$10:$L$13)</f>
        <v>1</v>
      </c>
    </row>
    <row r="11" spans="1:13" s="7" customFormat="1" ht="20.100000000000001" customHeight="1">
      <c r="A11" s="5">
        <v>8</v>
      </c>
      <c r="B11" s="9" t="s">
        <v>13</v>
      </c>
      <c r="C11" s="16" t="s">
        <v>29</v>
      </c>
      <c r="D11" s="11">
        <v>120102</v>
      </c>
      <c r="E11" s="11">
        <v>4</v>
      </c>
      <c r="F11" s="17" t="s">
        <v>32</v>
      </c>
      <c r="G11" s="18" t="s">
        <v>33</v>
      </c>
      <c r="H11" s="19">
        <v>58</v>
      </c>
      <c r="I11" s="15">
        <f t="shared" si="2"/>
        <v>23.200000000000003</v>
      </c>
      <c r="J11" s="5">
        <v>71.45</v>
      </c>
      <c r="K11" s="5">
        <f t="shared" si="3"/>
        <v>42.87</v>
      </c>
      <c r="L11" s="5">
        <f t="shared" si="0"/>
        <v>66.069999999999993</v>
      </c>
      <c r="M11" s="6">
        <f>RANK(L11,$L$10:$L$13)</f>
        <v>2</v>
      </c>
    </row>
    <row r="12" spans="1:13" s="7" customFormat="1" ht="20.100000000000001" customHeight="1">
      <c r="A12" s="5">
        <v>9</v>
      </c>
      <c r="B12" s="9" t="s">
        <v>13</v>
      </c>
      <c r="C12" s="16" t="s">
        <v>29</v>
      </c>
      <c r="D12" s="11">
        <v>120102</v>
      </c>
      <c r="E12" s="11">
        <v>4</v>
      </c>
      <c r="F12" s="17" t="s">
        <v>34</v>
      </c>
      <c r="G12" s="18" t="s">
        <v>35</v>
      </c>
      <c r="H12" s="19">
        <v>59</v>
      </c>
      <c r="I12" s="15">
        <f t="shared" si="2"/>
        <v>23.6</v>
      </c>
      <c r="J12" s="5">
        <v>68.7</v>
      </c>
      <c r="K12" s="5">
        <f t="shared" si="3"/>
        <v>41.22</v>
      </c>
      <c r="L12" s="5">
        <f t="shared" si="0"/>
        <v>64.819999999999993</v>
      </c>
      <c r="M12" s="6">
        <f>RANK(L12,$L$10:$L$13)</f>
        <v>3</v>
      </c>
    </row>
    <row r="13" spans="1:13" s="7" customFormat="1" ht="20.100000000000001" customHeight="1">
      <c r="A13" s="5">
        <v>10</v>
      </c>
      <c r="B13" s="9" t="s">
        <v>13</v>
      </c>
      <c r="C13" s="16" t="s">
        <v>29</v>
      </c>
      <c r="D13" s="11">
        <v>120102</v>
      </c>
      <c r="E13" s="11">
        <v>4</v>
      </c>
      <c r="F13" s="17" t="s">
        <v>36</v>
      </c>
      <c r="G13" s="18" t="s">
        <v>37</v>
      </c>
      <c r="H13" s="19">
        <v>36</v>
      </c>
      <c r="I13" s="15">
        <f t="shared" si="2"/>
        <v>14.4</v>
      </c>
      <c r="J13" s="5">
        <v>77</v>
      </c>
      <c r="K13" s="5">
        <f t="shared" si="3"/>
        <v>46.199999999999996</v>
      </c>
      <c r="L13" s="5">
        <f t="shared" si="0"/>
        <v>60.599999999999994</v>
      </c>
      <c r="M13" s="6">
        <f>RANK(L13,$L$10:$L$13)</f>
        <v>4</v>
      </c>
    </row>
    <row r="14" spans="1:13" s="7" customFormat="1" ht="20.100000000000001" customHeight="1">
      <c r="A14" s="5">
        <v>11</v>
      </c>
      <c r="B14" s="20" t="s">
        <v>38</v>
      </c>
      <c r="C14" s="10" t="s">
        <v>14</v>
      </c>
      <c r="D14" s="21" t="s">
        <v>39</v>
      </c>
      <c r="E14" s="21">
        <v>5</v>
      </c>
      <c r="F14" s="22" t="s">
        <v>40</v>
      </c>
      <c r="G14" s="23" t="s">
        <v>41</v>
      </c>
      <c r="H14" s="24">
        <v>50</v>
      </c>
      <c r="I14" s="15">
        <f t="shared" si="2"/>
        <v>20</v>
      </c>
      <c r="J14" s="5">
        <v>82.2</v>
      </c>
      <c r="K14" s="5">
        <f t="shared" si="3"/>
        <v>49.32</v>
      </c>
      <c r="L14" s="5">
        <f t="shared" si="0"/>
        <v>69.319999999999993</v>
      </c>
      <c r="M14" s="6">
        <f>RANK(L14,$L$14:$L$18)</f>
        <v>1</v>
      </c>
    </row>
    <row r="15" spans="1:13" s="7" customFormat="1" ht="20.100000000000001" customHeight="1">
      <c r="A15" s="5">
        <v>12</v>
      </c>
      <c r="B15" s="20" t="s">
        <v>38</v>
      </c>
      <c r="C15" s="10" t="s">
        <v>14</v>
      </c>
      <c r="D15" s="21" t="s">
        <v>39</v>
      </c>
      <c r="E15" s="21">
        <v>5</v>
      </c>
      <c r="F15" s="22" t="s">
        <v>42</v>
      </c>
      <c r="G15" s="23" t="s">
        <v>43</v>
      </c>
      <c r="H15" s="24">
        <v>55</v>
      </c>
      <c r="I15" s="15">
        <f t="shared" si="2"/>
        <v>22</v>
      </c>
      <c r="J15" s="5">
        <v>76.7</v>
      </c>
      <c r="K15" s="5">
        <f t="shared" si="3"/>
        <v>46.02</v>
      </c>
      <c r="L15" s="5">
        <f t="shared" si="0"/>
        <v>68.02000000000001</v>
      </c>
      <c r="M15" s="6">
        <f>RANK(L15,$L$14:$L$18)</f>
        <v>2</v>
      </c>
    </row>
    <row r="16" spans="1:13" s="7" customFormat="1" ht="20.100000000000001" customHeight="1">
      <c r="A16" s="5">
        <v>13</v>
      </c>
      <c r="B16" s="20" t="s">
        <v>38</v>
      </c>
      <c r="C16" s="10" t="s">
        <v>14</v>
      </c>
      <c r="D16" s="21" t="s">
        <v>39</v>
      </c>
      <c r="E16" s="21">
        <v>5</v>
      </c>
      <c r="F16" s="22" t="s">
        <v>44</v>
      </c>
      <c r="G16" s="23" t="s">
        <v>45</v>
      </c>
      <c r="H16" s="24">
        <v>50</v>
      </c>
      <c r="I16" s="15">
        <f t="shared" si="2"/>
        <v>20</v>
      </c>
      <c r="J16" s="5">
        <v>77.900000000000006</v>
      </c>
      <c r="K16" s="5">
        <f t="shared" si="3"/>
        <v>46.74</v>
      </c>
      <c r="L16" s="5">
        <f t="shared" si="0"/>
        <v>66.740000000000009</v>
      </c>
      <c r="M16" s="6">
        <f>RANK(L16,$L$14:$L$18)</f>
        <v>3</v>
      </c>
    </row>
    <row r="17" spans="1:13" s="7" customFormat="1" ht="20.100000000000001" customHeight="1">
      <c r="A17" s="5">
        <v>14</v>
      </c>
      <c r="B17" s="20" t="s">
        <v>38</v>
      </c>
      <c r="C17" s="10" t="s">
        <v>14</v>
      </c>
      <c r="D17" s="21" t="s">
        <v>39</v>
      </c>
      <c r="E17" s="21">
        <v>5</v>
      </c>
      <c r="F17" s="22" t="s">
        <v>46</v>
      </c>
      <c r="G17" s="23" t="s">
        <v>47</v>
      </c>
      <c r="H17" s="24">
        <v>65</v>
      </c>
      <c r="I17" s="15">
        <f t="shared" si="2"/>
        <v>26</v>
      </c>
      <c r="J17" s="5">
        <v>66.5</v>
      </c>
      <c r="K17" s="5">
        <f t="shared" si="3"/>
        <v>39.9</v>
      </c>
      <c r="L17" s="5">
        <f t="shared" si="0"/>
        <v>65.900000000000006</v>
      </c>
      <c r="M17" s="6">
        <f>RANK(L17,$L$14:$L$18)</f>
        <v>4</v>
      </c>
    </row>
    <row r="18" spans="1:13" s="7" customFormat="1" ht="20.100000000000001" customHeight="1">
      <c r="A18" s="5">
        <v>15</v>
      </c>
      <c r="B18" s="20" t="s">
        <v>38</v>
      </c>
      <c r="C18" s="10" t="s">
        <v>14</v>
      </c>
      <c r="D18" s="21" t="s">
        <v>39</v>
      </c>
      <c r="E18" s="21">
        <v>5</v>
      </c>
      <c r="F18" s="22" t="s">
        <v>48</v>
      </c>
      <c r="G18" s="23" t="s">
        <v>49</v>
      </c>
      <c r="H18" s="24">
        <v>59</v>
      </c>
      <c r="I18" s="15">
        <f t="shared" si="2"/>
        <v>23.6</v>
      </c>
      <c r="J18" s="5">
        <v>69.099999999999994</v>
      </c>
      <c r="K18" s="5">
        <f t="shared" si="3"/>
        <v>41.459999999999994</v>
      </c>
      <c r="L18" s="5">
        <f t="shared" si="0"/>
        <v>65.06</v>
      </c>
      <c r="M18" s="6">
        <f>RANK(L18,$L$14:$L$18)</f>
        <v>5</v>
      </c>
    </row>
    <row r="19" spans="1:13" s="7" customFormat="1" ht="20.100000000000001" customHeight="1">
      <c r="A19" s="5">
        <v>16</v>
      </c>
      <c r="B19" s="20" t="s">
        <v>38</v>
      </c>
      <c r="C19" s="16" t="s">
        <v>29</v>
      </c>
      <c r="D19" s="25" t="s">
        <v>50</v>
      </c>
      <c r="E19" s="25">
        <v>5</v>
      </c>
      <c r="F19" s="22" t="s">
        <v>51</v>
      </c>
      <c r="G19" s="23" t="s">
        <v>52</v>
      </c>
      <c r="H19" s="24">
        <v>73</v>
      </c>
      <c r="I19" s="15">
        <f t="shared" si="2"/>
        <v>29.200000000000003</v>
      </c>
      <c r="J19" s="5">
        <v>89.55</v>
      </c>
      <c r="K19" s="5">
        <f t="shared" si="3"/>
        <v>53.73</v>
      </c>
      <c r="L19" s="5">
        <f t="shared" si="0"/>
        <v>82.93</v>
      </c>
      <c r="M19" s="6">
        <f>RANK(L19,$L$19:$L$23)</f>
        <v>1</v>
      </c>
    </row>
    <row r="20" spans="1:13" s="7" customFormat="1" ht="20.100000000000001" customHeight="1">
      <c r="A20" s="5">
        <v>17</v>
      </c>
      <c r="B20" s="20" t="s">
        <v>38</v>
      </c>
      <c r="C20" s="16" t="s">
        <v>29</v>
      </c>
      <c r="D20" s="25" t="s">
        <v>50</v>
      </c>
      <c r="E20" s="25">
        <v>5</v>
      </c>
      <c r="F20" s="22" t="s">
        <v>53</v>
      </c>
      <c r="G20" s="23" t="s">
        <v>54</v>
      </c>
      <c r="H20" s="24">
        <v>71</v>
      </c>
      <c r="I20" s="15">
        <f t="shared" si="2"/>
        <v>28.400000000000002</v>
      </c>
      <c r="J20" s="5">
        <v>86.5</v>
      </c>
      <c r="K20" s="5">
        <f t="shared" si="3"/>
        <v>51.9</v>
      </c>
      <c r="L20" s="5">
        <f t="shared" si="0"/>
        <v>80.3</v>
      </c>
      <c r="M20" s="6">
        <f>RANK(L20,$L$19:$L$23)</f>
        <v>2</v>
      </c>
    </row>
    <row r="21" spans="1:13" s="7" customFormat="1" ht="20.100000000000001" customHeight="1">
      <c r="A21" s="5">
        <v>18</v>
      </c>
      <c r="B21" s="20" t="s">
        <v>38</v>
      </c>
      <c r="C21" s="16" t="s">
        <v>29</v>
      </c>
      <c r="D21" s="25" t="s">
        <v>50</v>
      </c>
      <c r="E21" s="25">
        <v>5</v>
      </c>
      <c r="F21" s="22" t="s">
        <v>55</v>
      </c>
      <c r="G21" s="23" t="s">
        <v>56</v>
      </c>
      <c r="H21" s="24">
        <v>75</v>
      </c>
      <c r="I21" s="15">
        <f t="shared" si="2"/>
        <v>30</v>
      </c>
      <c r="J21" s="5">
        <v>82.7</v>
      </c>
      <c r="K21" s="5">
        <f t="shared" si="3"/>
        <v>49.62</v>
      </c>
      <c r="L21" s="5">
        <f t="shared" si="0"/>
        <v>79.62</v>
      </c>
      <c r="M21" s="6">
        <f>RANK(L21,$L$19:$L$23)</f>
        <v>3</v>
      </c>
    </row>
    <row r="22" spans="1:13" s="7" customFormat="1" ht="20.100000000000001" customHeight="1">
      <c r="A22" s="5">
        <v>19</v>
      </c>
      <c r="B22" s="20" t="s">
        <v>38</v>
      </c>
      <c r="C22" s="16" t="s">
        <v>29</v>
      </c>
      <c r="D22" s="25" t="s">
        <v>50</v>
      </c>
      <c r="E22" s="25">
        <v>5</v>
      </c>
      <c r="F22" s="22" t="s">
        <v>57</v>
      </c>
      <c r="G22" s="23" t="s">
        <v>58</v>
      </c>
      <c r="H22" s="24">
        <v>68</v>
      </c>
      <c r="I22" s="15">
        <f t="shared" si="2"/>
        <v>27.200000000000003</v>
      </c>
      <c r="J22" s="5">
        <v>82.95</v>
      </c>
      <c r="K22" s="5">
        <f t="shared" si="3"/>
        <v>49.77</v>
      </c>
      <c r="L22" s="5">
        <f t="shared" si="0"/>
        <v>76.97</v>
      </c>
      <c r="M22" s="6">
        <f>RANK(L22,$L$19:$L$23)</f>
        <v>4</v>
      </c>
    </row>
    <row r="23" spans="1:13" s="7" customFormat="1" ht="20.100000000000001" customHeight="1">
      <c r="A23" s="5">
        <v>20</v>
      </c>
      <c r="B23" s="20" t="s">
        <v>38</v>
      </c>
      <c r="C23" s="16" t="s">
        <v>29</v>
      </c>
      <c r="D23" s="25" t="s">
        <v>50</v>
      </c>
      <c r="E23" s="25">
        <v>5</v>
      </c>
      <c r="F23" s="22" t="s">
        <v>59</v>
      </c>
      <c r="G23" s="23" t="s">
        <v>60</v>
      </c>
      <c r="H23" s="24">
        <v>73</v>
      </c>
      <c r="I23" s="15">
        <f t="shared" si="2"/>
        <v>29.200000000000003</v>
      </c>
      <c r="J23" s="5">
        <v>72.400000000000006</v>
      </c>
      <c r="K23" s="5">
        <f t="shared" si="3"/>
        <v>43.440000000000005</v>
      </c>
      <c r="L23" s="5">
        <f t="shared" si="0"/>
        <v>72.640000000000015</v>
      </c>
      <c r="M23" s="6">
        <f>RANK(L23,$L$19:$L$23)</f>
        <v>5</v>
      </c>
    </row>
    <row r="24" spans="1:13" s="7" customFormat="1" ht="20.100000000000001" customHeight="1">
      <c r="A24" s="5">
        <v>21</v>
      </c>
      <c r="B24" s="26" t="s">
        <v>61</v>
      </c>
      <c r="C24" s="27" t="s">
        <v>62</v>
      </c>
      <c r="D24" s="28" t="s">
        <v>63</v>
      </c>
      <c r="E24" s="29" t="s">
        <v>64</v>
      </c>
      <c r="F24" s="30" t="s">
        <v>65</v>
      </c>
      <c r="G24" s="31" t="s">
        <v>66</v>
      </c>
      <c r="H24" s="32">
        <v>75</v>
      </c>
      <c r="I24" s="15">
        <f t="shared" si="2"/>
        <v>30</v>
      </c>
      <c r="J24" s="5">
        <v>90.35</v>
      </c>
      <c r="K24" s="5">
        <f t="shared" si="3"/>
        <v>54.209999999999994</v>
      </c>
      <c r="L24" s="5">
        <f t="shared" si="0"/>
        <v>84.21</v>
      </c>
      <c r="M24" s="6">
        <f t="shared" ref="M24:M30" si="4">RANK(L24,$L$24:$L$30)</f>
        <v>1</v>
      </c>
    </row>
    <row r="25" spans="1:13" s="7" customFormat="1" ht="20.100000000000001" customHeight="1">
      <c r="A25" s="5">
        <v>22</v>
      </c>
      <c r="B25" s="26" t="s">
        <v>61</v>
      </c>
      <c r="C25" s="27" t="s">
        <v>62</v>
      </c>
      <c r="D25" s="28" t="s">
        <v>63</v>
      </c>
      <c r="E25" s="29" t="s">
        <v>64</v>
      </c>
      <c r="F25" s="30" t="s">
        <v>67</v>
      </c>
      <c r="G25" s="31" t="s">
        <v>68</v>
      </c>
      <c r="H25" s="32">
        <v>70</v>
      </c>
      <c r="I25" s="15">
        <f t="shared" si="2"/>
        <v>28</v>
      </c>
      <c r="J25" s="5">
        <v>92.55</v>
      </c>
      <c r="K25" s="5">
        <f t="shared" si="3"/>
        <v>55.529999999999994</v>
      </c>
      <c r="L25" s="5">
        <f t="shared" si="0"/>
        <v>83.53</v>
      </c>
      <c r="M25" s="6">
        <f t="shared" si="4"/>
        <v>2</v>
      </c>
    </row>
    <row r="26" spans="1:13" s="7" customFormat="1" ht="20.100000000000001" customHeight="1">
      <c r="A26" s="5">
        <v>23</v>
      </c>
      <c r="B26" s="26" t="s">
        <v>61</v>
      </c>
      <c r="C26" s="27" t="s">
        <v>62</v>
      </c>
      <c r="D26" s="28" t="s">
        <v>63</v>
      </c>
      <c r="E26" s="29" t="s">
        <v>64</v>
      </c>
      <c r="F26" s="30" t="s">
        <v>69</v>
      </c>
      <c r="G26" s="31" t="s">
        <v>70</v>
      </c>
      <c r="H26" s="32">
        <v>77</v>
      </c>
      <c r="I26" s="15">
        <f t="shared" si="2"/>
        <v>30.8</v>
      </c>
      <c r="J26" s="5">
        <v>86.7</v>
      </c>
      <c r="K26" s="5">
        <f t="shared" si="3"/>
        <v>52.02</v>
      </c>
      <c r="L26" s="5">
        <f t="shared" si="0"/>
        <v>82.820000000000007</v>
      </c>
      <c r="M26" s="6">
        <f t="shared" si="4"/>
        <v>3</v>
      </c>
    </row>
    <row r="27" spans="1:13" s="7" customFormat="1" ht="20.100000000000001" customHeight="1">
      <c r="A27" s="5">
        <v>24</v>
      </c>
      <c r="B27" s="26" t="s">
        <v>61</v>
      </c>
      <c r="C27" s="27" t="s">
        <v>62</v>
      </c>
      <c r="D27" s="28" t="s">
        <v>63</v>
      </c>
      <c r="E27" s="29" t="s">
        <v>64</v>
      </c>
      <c r="F27" s="30" t="s">
        <v>71</v>
      </c>
      <c r="G27" s="31" t="s">
        <v>72</v>
      </c>
      <c r="H27" s="32">
        <v>76</v>
      </c>
      <c r="I27" s="15">
        <f t="shared" si="2"/>
        <v>30.400000000000002</v>
      </c>
      <c r="J27" s="5">
        <v>81.349999999999994</v>
      </c>
      <c r="K27" s="5">
        <f t="shared" si="3"/>
        <v>48.809999999999995</v>
      </c>
      <c r="L27" s="5">
        <f t="shared" si="0"/>
        <v>79.209999999999994</v>
      </c>
      <c r="M27" s="6">
        <f t="shared" si="4"/>
        <v>4</v>
      </c>
    </row>
    <row r="28" spans="1:13" s="7" customFormat="1" ht="20.100000000000001" customHeight="1">
      <c r="A28" s="5">
        <v>25</v>
      </c>
      <c r="B28" s="26" t="s">
        <v>61</v>
      </c>
      <c r="C28" s="27" t="s">
        <v>62</v>
      </c>
      <c r="D28" s="28" t="s">
        <v>63</v>
      </c>
      <c r="E28" s="29" t="s">
        <v>64</v>
      </c>
      <c r="F28" s="30" t="s">
        <v>73</v>
      </c>
      <c r="G28" s="31" t="s">
        <v>74</v>
      </c>
      <c r="H28" s="32">
        <v>69</v>
      </c>
      <c r="I28" s="15">
        <f t="shared" si="2"/>
        <v>27.6</v>
      </c>
      <c r="J28" s="5">
        <v>85.75</v>
      </c>
      <c r="K28" s="5">
        <f t="shared" si="3"/>
        <v>51.449999999999996</v>
      </c>
      <c r="L28" s="5">
        <f t="shared" si="0"/>
        <v>79.05</v>
      </c>
      <c r="M28" s="6">
        <f t="shared" si="4"/>
        <v>5</v>
      </c>
    </row>
    <row r="29" spans="1:13" s="7" customFormat="1" ht="20.100000000000001" customHeight="1">
      <c r="A29" s="5">
        <v>26</v>
      </c>
      <c r="B29" s="26" t="s">
        <v>61</v>
      </c>
      <c r="C29" s="27" t="s">
        <v>62</v>
      </c>
      <c r="D29" s="28" t="s">
        <v>63</v>
      </c>
      <c r="E29" s="29" t="s">
        <v>64</v>
      </c>
      <c r="F29" s="30" t="s">
        <v>75</v>
      </c>
      <c r="G29" s="31" t="s">
        <v>76</v>
      </c>
      <c r="H29" s="32">
        <v>74</v>
      </c>
      <c r="I29" s="15">
        <f t="shared" si="2"/>
        <v>29.6</v>
      </c>
      <c r="J29" s="5">
        <v>76.900000000000006</v>
      </c>
      <c r="K29" s="5">
        <f t="shared" si="3"/>
        <v>46.14</v>
      </c>
      <c r="L29" s="5">
        <f t="shared" si="0"/>
        <v>75.740000000000009</v>
      </c>
      <c r="M29" s="6">
        <f t="shared" si="4"/>
        <v>6</v>
      </c>
    </row>
    <row r="30" spans="1:13" s="7" customFormat="1" ht="20.100000000000001" customHeight="1">
      <c r="A30" s="5">
        <v>27</v>
      </c>
      <c r="B30" s="26" t="s">
        <v>61</v>
      </c>
      <c r="C30" s="27" t="s">
        <v>62</v>
      </c>
      <c r="D30" s="28" t="s">
        <v>63</v>
      </c>
      <c r="E30" s="29" t="s">
        <v>64</v>
      </c>
      <c r="F30" s="30" t="s">
        <v>77</v>
      </c>
      <c r="G30" s="31" t="s">
        <v>78</v>
      </c>
      <c r="H30" s="32">
        <v>71</v>
      </c>
      <c r="I30" s="15">
        <f t="shared" si="2"/>
        <v>28.400000000000002</v>
      </c>
      <c r="J30" s="5">
        <v>78</v>
      </c>
      <c r="K30" s="5">
        <f t="shared" si="3"/>
        <v>46.8</v>
      </c>
      <c r="L30" s="5">
        <f t="shared" si="0"/>
        <v>75.2</v>
      </c>
      <c r="M30" s="6">
        <f t="shared" si="4"/>
        <v>7</v>
      </c>
    </row>
    <row r="31" spans="1:13" s="7" customFormat="1" ht="20.100000000000001" customHeight="1">
      <c r="A31" s="5">
        <v>28</v>
      </c>
      <c r="B31" s="33" t="s">
        <v>79</v>
      </c>
      <c r="C31" s="27" t="s">
        <v>62</v>
      </c>
      <c r="D31" s="34" t="s">
        <v>80</v>
      </c>
      <c r="E31" s="35" t="s">
        <v>81</v>
      </c>
      <c r="F31" s="36" t="s">
        <v>82</v>
      </c>
      <c r="G31" s="37" t="s">
        <v>83</v>
      </c>
      <c r="H31" s="38">
        <v>68</v>
      </c>
      <c r="I31" s="15">
        <f t="shared" ref="I31:I38" si="5">H31*0.4</f>
        <v>27.200000000000003</v>
      </c>
      <c r="J31" s="5">
        <v>93.7</v>
      </c>
      <c r="K31" s="5">
        <f t="shared" ref="K31:K38" si="6">J31*0.6</f>
        <v>56.22</v>
      </c>
      <c r="L31" s="5">
        <f t="shared" ref="L31" si="7">(H31*0.4+J31*0.6)</f>
        <v>83.42</v>
      </c>
      <c r="M31" s="6">
        <f>RANK(L31,$L$31:$L$31)</f>
        <v>1</v>
      </c>
    </row>
    <row r="32" spans="1:13" s="7" customFormat="1" ht="20.100000000000001" customHeight="1">
      <c r="A32" s="5">
        <v>29</v>
      </c>
      <c r="B32" s="39" t="s">
        <v>84</v>
      </c>
      <c r="C32" s="40" t="s">
        <v>85</v>
      </c>
      <c r="D32" s="41" t="s">
        <v>86</v>
      </c>
      <c r="E32" s="42" t="s">
        <v>87</v>
      </c>
      <c r="F32" s="43" t="s">
        <v>88</v>
      </c>
      <c r="G32" s="44" t="s">
        <v>89</v>
      </c>
      <c r="H32" s="45">
        <v>68</v>
      </c>
      <c r="I32" s="15" t="s">
        <v>90</v>
      </c>
      <c r="J32" s="8" t="s">
        <v>91</v>
      </c>
      <c r="K32" s="15" t="s">
        <v>90</v>
      </c>
      <c r="L32" s="5">
        <v>68</v>
      </c>
      <c r="M32" s="6">
        <v>1</v>
      </c>
    </row>
    <row r="33" spans="1:13" s="7" customFormat="1" ht="20.100000000000001" customHeight="1">
      <c r="A33" s="5">
        <v>30</v>
      </c>
      <c r="B33" s="46" t="s">
        <v>92</v>
      </c>
      <c r="C33" s="27" t="s">
        <v>62</v>
      </c>
      <c r="D33" s="47" t="s">
        <v>93</v>
      </c>
      <c r="E33" s="48" t="s">
        <v>16</v>
      </c>
      <c r="F33" s="49" t="s">
        <v>94</v>
      </c>
      <c r="G33" s="50" t="s">
        <v>95</v>
      </c>
      <c r="H33" s="51">
        <v>76</v>
      </c>
      <c r="I33" s="15">
        <f t="shared" si="5"/>
        <v>30.400000000000002</v>
      </c>
      <c r="J33" s="5">
        <v>86.6</v>
      </c>
      <c r="K33" s="5">
        <f t="shared" si="6"/>
        <v>51.959999999999994</v>
      </c>
      <c r="L33" s="5">
        <f>SUM(H33*0.4+J33*0.6)</f>
        <v>82.36</v>
      </c>
      <c r="M33" s="6">
        <f t="shared" ref="M33:M38" si="8">RANK(L33,$L$33:$L$38)</f>
        <v>1</v>
      </c>
    </row>
    <row r="34" spans="1:13" s="7" customFormat="1" ht="20.100000000000001" customHeight="1">
      <c r="A34" s="5">
        <v>31</v>
      </c>
      <c r="B34" s="46" t="s">
        <v>92</v>
      </c>
      <c r="C34" s="27" t="s">
        <v>62</v>
      </c>
      <c r="D34" s="47" t="s">
        <v>93</v>
      </c>
      <c r="E34" s="48" t="s">
        <v>16</v>
      </c>
      <c r="F34" s="49" t="s">
        <v>96</v>
      </c>
      <c r="G34" s="50" t="s">
        <v>97</v>
      </c>
      <c r="H34" s="51">
        <v>73</v>
      </c>
      <c r="I34" s="15">
        <f t="shared" si="5"/>
        <v>29.200000000000003</v>
      </c>
      <c r="J34" s="5">
        <v>81.05</v>
      </c>
      <c r="K34" s="5">
        <f t="shared" si="6"/>
        <v>48.629999999999995</v>
      </c>
      <c r="L34" s="5">
        <f>(H34*0.4+J34*0.6)</f>
        <v>77.83</v>
      </c>
      <c r="M34" s="6">
        <f t="shared" si="8"/>
        <v>2</v>
      </c>
    </row>
    <row r="35" spans="1:13" s="7" customFormat="1" ht="20.100000000000001" customHeight="1">
      <c r="A35" s="5">
        <v>32</v>
      </c>
      <c r="B35" s="46" t="s">
        <v>92</v>
      </c>
      <c r="C35" s="27" t="s">
        <v>62</v>
      </c>
      <c r="D35" s="47" t="s">
        <v>93</v>
      </c>
      <c r="E35" s="48" t="s">
        <v>16</v>
      </c>
      <c r="F35" s="49" t="s">
        <v>98</v>
      </c>
      <c r="G35" s="50" t="s">
        <v>99</v>
      </c>
      <c r="H35" s="51">
        <v>69</v>
      </c>
      <c r="I35" s="15">
        <f t="shared" si="5"/>
        <v>27.6</v>
      </c>
      <c r="J35" s="5">
        <v>76.8</v>
      </c>
      <c r="K35" s="5">
        <f t="shared" si="6"/>
        <v>46.08</v>
      </c>
      <c r="L35" s="5">
        <f t="shared" ref="L35:L38" si="9">SUM(H35*0.4+J35*0.6)</f>
        <v>73.680000000000007</v>
      </c>
      <c r="M35" s="6">
        <f t="shared" si="8"/>
        <v>3</v>
      </c>
    </row>
    <row r="36" spans="1:13" s="7" customFormat="1" ht="20.100000000000001" customHeight="1">
      <c r="A36" s="5">
        <v>33</v>
      </c>
      <c r="B36" s="46" t="s">
        <v>92</v>
      </c>
      <c r="C36" s="27" t="s">
        <v>62</v>
      </c>
      <c r="D36" s="47" t="s">
        <v>93</v>
      </c>
      <c r="E36" s="48" t="s">
        <v>16</v>
      </c>
      <c r="F36" s="49" t="s">
        <v>100</v>
      </c>
      <c r="G36" s="50" t="s">
        <v>101</v>
      </c>
      <c r="H36" s="51">
        <v>69</v>
      </c>
      <c r="I36" s="15">
        <f t="shared" si="5"/>
        <v>27.6</v>
      </c>
      <c r="J36" s="5">
        <v>76.7</v>
      </c>
      <c r="K36" s="5">
        <f t="shared" si="6"/>
        <v>46.02</v>
      </c>
      <c r="L36" s="5">
        <f t="shared" si="9"/>
        <v>73.62</v>
      </c>
      <c r="M36" s="6">
        <f t="shared" si="8"/>
        <v>4</v>
      </c>
    </row>
    <row r="37" spans="1:13" s="7" customFormat="1" ht="20.100000000000001" customHeight="1">
      <c r="A37" s="5">
        <v>34</v>
      </c>
      <c r="B37" s="46" t="s">
        <v>92</v>
      </c>
      <c r="C37" s="27" t="s">
        <v>62</v>
      </c>
      <c r="D37" s="47" t="s">
        <v>93</v>
      </c>
      <c r="E37" s="48" t="s">
        <v>16</v>
      </c>
      <c r="F37" s="49" t="s">
        <v>102</v>
      </c>
      <c r="G37" s="50" t="s">
        <v>103</v>
      </c>
      <c r="H37" s="51">
        <v>81</v>
      </c>
      <c r="I37" s="15">
        <f t="shared" si="5"/>
        <v>32.4</v>
      </c>
      <c r="J37" s="5">
        <v>65.8</v>
      </c>
      <c r="K37" s="5">
        <f t="shared" si="6"/>
        <v>39.479999999999997</v>
      </c>
      <c r="L37" s="5">
        <f t="shared" si="9"/>
        <v>71.88</v>
      </c>
      <c r="M37" s="6">
        <f t="shared" si="8"/>
        <v>5</v>
      </c>
    </row>
    <row r="38" spans="1:13" s="7" customFormat="1" ht="20.100000000000001" customHeight="1">
      <c r="A38" s="5">
        <v>35</v>
      </c>
      <c r="B38" s="46" t="s">
        <v>92</v>
      </c>
      <c r="C38" s="27" t="s">
        <v>62</v>
      </c>
      <c r="D38" s="47" t="s">
        <v>93</v>
      </c>
      <c r="E38" s="48" t="s">
        <v>16</v>
      </c>
      <c r="F38" s="49" t="s">
        <v>104</v>
      </c>
      <c r="G38" s="50" t="s">
        <v>105</v>
      </c>
      <c r="H38" s="51">
        <v>72</v>
      </c>
      <c r="I38" s="15">
        <f t="shared" si="5"/>
        <v>28.8</v>
      </c>
      <c r="J38" s="5">
        <v>71.55</v>
      </c>
      <c r="K38" s="5">
        <f t="shared" si="6"/>
        <v>42.93</v>
      </c>
      <c r="L38" s="5">
        <f t="shared" si="9"/>
        <v>71.73</v>
      </c>
      <c r="M38" s="6">
        <f t="shared" si="8"/>
        <v>6</v>
      </c>
    </row>
  </sheetData>
  <autoFilter ref="A3:M3"/>
  <mergeCells count="2">
    <mergeCell ref="A1:B1"/>
    <mergeCell ref="A2:M2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2023-08-07T02:38:30Z</dcterms:modified>
</cp:coreProperties>
</file>